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EstaPasta_de_trabalho" defaultThemeVersion="124226"/>
  <mc:AlternateContent xmlns:mc="http://schemas.openxmlformats.org/markup-compatibility/2006">
    <mc:Choice Requires="x15">
      <x15ac:absPath xmlns:x15ac="http://schemas.microsoft.com/office/spreadsheetml/2010/11/ac" url="C:\Users\glenio.siqueira\Desktop\"/>
    </mc:Choice>
  </mc:AlternateContent>
  <xr:revisionPtr revIDLastSave="0" documentId="13_ncr:1_{F9461B3E-2BCB-4635-B891-5CAC5974FFDB}" xr6:coauthVersionLast="47" xr6:coauthVersionMax="47" xr10:uidLastSave="{00000000-0000-0000-0000-000000000000}"/>
  <bookViews>
    <workbookView xWindow="-120" yWindow="-120" windowWidth="29040" windowHeight="15720" tabRatio="776" activeTab="2" xr2:uid="{00000000-000D-0000-FFFF-FFFF00000000}"/>
  </bookViews>
  <sheets>
    <sheet name="Tabela1 Heterônomos" sheetId="41" r:id="rId1"/>
    <sheet name="Tab2 Novas Renúncias" sheetId="49" r:id="rId2"/>
    <sheet name="tab4 -Pré Exist Renúncia Reg" sheetId="40" r:id="rId3"/>
  </sheets>
  <definedNames>
    <definedName name="_xlnm.Print_Area" localSheetId="1">'Tab2 Novas Renúncias'!$B$2:$F$19</definedName>
    <definedName name="_xlnm.Print_Area" localSheetId="0">'Tabela1 Heterônomos'!$B$2:$F$20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40" l="1"/>
  <c r="L24" i="40"/>
  <c r="H10" i="41"/>
  <c r="H12" i="41" l="1"/>
  <c r="H11" i="41"/>
  <c r="C12" i="49" l="1"/>
  <c r="H24" i="40" l="1"/>
  <c r="D24" i="40" l="1"/>
  <c r="C24" i="40"/>
  <c r="F24" i="40" l="1"/>
  <c r="K24" i="40" l="1"/>
  <c r="M24" i="40" l="1"/>
  <c r="C13" i="41"/>
  <c r="G24" i="40" l="1"/>
  <c r="I24" i="40"/>
  <c r="J24" i="40"/>
  <c r="M25" i="40" l="1"/>
</calcChain>
</file>

<file path=xl/sharedStrings.xml><?xml version="1.0" encoding="utf-8"?>
<sst xmlns="http://schemas.openxmlformats.org/spreadsheetml/2006/main" count="82" uniqueCount="65">
  <si>
    <t>ICMS</t>
  </si>
  <si>
    <t>TOTAL DE PERDAS</t>
  </si>
  <si>
    <t>TOTAL</t>
  </si>
  <si>
    <t>IPVA</t>
  </si>
  <si>
    <t>Crédito Presumido</t>
  </si>
  <si>
    <t>Isenção</t>
  </si>
  <si>
    <t>Redução de Alíquota</t>
  </si>
  <si>
    <t>DEMONSTRATIVO REGIONALIZADO DO EFEITO SOBRE A RECEITA E A DESPESA DECORRENTE DE ISENÇÃO, ANISTIA, TRANSAÇÃO, REMISSÃO, SUBSÍDIO E BENEFICIO DE NATUREZA FINANCEIRA, TRIBUTÁRIO E CREDITÍCIA</t>
  </si>
  <si>
    <t>ICMS por Modalidade de Renúncia</t>
  </si>
  <si>
    <t>Redução da Base de Cálculo</t>
  </si>
  <si>
    <t>Anistia</t>
  </si>
  <si>
    <t>SUB TOTAL</t>
  </si>
  <si>
    <t xml:space="preserve">BENEFÍCIOS </t>
  </si>
  <si>
    <t>VALOR EM R$ MILHARES</t>
  </si>
  <si>
    <t xml:space="preserve">% PROPORÇÃO </t>
  </si>
  <si>
    <t>REC. CORRENTE</t>
  </si>
  <si>
    <t xml:space="preserve">REC. TRIBUTÁRIA </t>
  </si>
  <si>
    <t>Notas:</t>
  </si>
  <si>
    <t>2 - Simples Nacional lei Complementar 123/06 de 14.12.06</t>
  </si>
  <si>
    <t>Incentivo a Cultura e Esporte</t>
  </si>
  <si>
    <t>Anistia - ITCD</t>
  </si>
  <si>
    <t>Anistia - Taxa</t>
  </si>
  <si>
    <r>
      <t xml:space="preserve">1. Lei Kandir - perda líquida após o ressarcimento </t>
    </r>
    <r>
      <rPr>
        <vertAlign val="superscript"/>
        <sz val="10"/>
        <rFont val="Arial"/>
        <family val="2"/>
      </rPr>
      <t>(1)</t>
    </r>
  </si>
  <si>
    <t>Suframa</t>
  </si>
  <si>
    <t>2. Simples Nacional</t>
  </si>
  <si>
    <t>Receita Corrente</t>
  </si>
  <si>
    <t>Receita Tributária</t>
  </si>
  <si>
    <r>
      <t xml:space="preserve">Tabela 1 - Minas Gerais - Estimativa dos Efeitos da Receita decorrentes de Concessão de </t>
    </r>
    <r>
      <rPr>
        <b/>
        <sz val="11"/>
        <rFont val="Arial"/>
        <family val="2"/>
      </rPr>
      <t xml:space="preserve">Renúncias de Caráter Nacional </t>
    </r>
  </si>
  <si>
    <t>REGIONALIZAÇÃO</t>
  </si>
  <si>
    <t>Barbacena</t>
  </si>
  <si>
    <t>Belo Horizonte</t>
  </si>
  <si>
    <t>Divinópolis</t>
  </si>
  <si>
    <t>Governador Valadares</t>
  </si>
  <si>
    <t>Ipatinga</t>
  </si>
  <si>
    <t>Juíz de Fora</t>
  </si>
  <si>
    <t>Montes Claros</t>
  </si>
  <si>
    <t>Patos de Minas</t>
  </si>
  <si>
    <t>Pouso Alegre</t>
  </si>
  <si>
    <t>Teófilo Otoni</t>
  </si>
  <si>
    <t>Uberaba</t>
  </si>
  <si>
    <t>Uberlândia</t>
  </si>
  <si>
    <t>Varginha</t>
  </si>
  <si>
    <t>Contribuites Não inscrito</t>
  </si>
  <si>
    <t>Exercício Fiscal de 2020</t>
  </si>
  <si>
    <t>(a preços de 2019)</t>
  </si>
  <si>
    <t>(inciso IX do artigo 7º da Lei nº 23.364, de 25/07/2019)</t>
  </si>
  <si>
    <r>
      <rPr>
        <b/>
        <sz val="10"/>
        <rFont val="Arial"/>
        <family val="2"/>
      </rPr>
      <t>Tabela 2</t>
    </r>
    <r>
      <rPr>
        <sz val="10"/>
        <rFont val="Arial"/>
        <family val="2"/>
      </rPr>
      <t xml:space="preserve"> - Minas Gerais - Estimativa dos Efeitos sobre Receitas do Estado decorrentes das </t>
    </r>
    <r>
      <rPr>
        <b/>
        <sz val="11"/>
        <rFont val="Arial"/>
        <family val="2"/>
      </rPr>
      <t>Novas Renúncias</t>
    </r>
    <r>
      <rPr>
        <sz val="10"/>
        <rFont val="Arial"/>
        <family val="2"/>
      </rPr>
      <t xml:space="preserve"> Concedidas a partir de 2020 - Benefícios Tributários</t>
    </r>
  </si>
  <si>
    <r>
      <rPr>
        <b/>
        <sz val="8"/>
        <rFont val="Arial"/>
        <family val="2"/>
      </rPr>
      <t>Nota</t>
    </r>
    <r>
      <rPr>
        <sz val="8"/>
        <rFont val="Arial"/>
        <family val="2"/>
      </rPr>
      <t>:</t>
    </r>
  </si>
  <si>
    <t>No caso de contribuinte que está iniciando as atividades no Estado, ou seja, investimento novo, a comparação será feita entre o valor recolhido no segundo período de 12 meses após o início de vigência do regime especial e o valor recolhido nos primeiros 12 meses após o início de vigência deste, corrigido pela variação acumulada do IPCA, divulgado pelo IBGE.</t>
  </si>
  <si>
    <t>A fundamentação legal é no sentido de que não serão afetadas as metas de resultados fiscais do setor, nos termos do inciso I, art. 14 da Lei Complementar nº 101/2000.</t>
  </si>
  <si>
    <t>Tabela 4 - Minas Gerais - Estimativa Regionalizada das Renúncias Pré Existentes</t>
  </si>
  <si>
    <t>1 - Lei Kandir e Ativo Permanente - Estes valores foram informados no relatório do GT 08/CONFAZ - Anexo XIV para 2020 - perdas e repasses da Lei Kandir (exportações julho/2018 - jun/2019 e ativo permanente 2018), deduzido o Ressarcimento ano 2018 -Transferência da União. A LC 87/96 entrou em vigor em set/96.</t>
  </si>
  <si>
    <t>Não há previsão de concessão de benefícios fiscais que caracterizem novas renúncias de receita</t>
  </si>
  <si>
    <t>A SEF/MG, na eventual concessão de regime especial de tratamento tributário setorial que possa ser caracterizado como uma nova renúncia de receita de ICMS, irá adotar o dispositivo de salva guarda da arrecadação tributária, como medida de compensação de renúncia fiscal, consistente na aceitação pelo contribuinte de uma receita mínima nos exercícios seguintes, correspondente ao valor do ICMS devido a título de operação própria e substituição tributária, corretamente declarado no exercício fiscal anterior, corrigido pela variação acumulada do IPCA, divulgado pelo IBGE.</t>
  </si>
  <si>
    <t>Obs.: Receita Orçamentária Fiscal: Receita Corrente = R$ 92.916.039.851,00; Receita Tributária = R$ 69.779.606.719,00;  ICMS = R$ 53.797.860.025,00.</t>
  </si>
  <si>
    <t>Exercício Fiscal  de 2020</t>
  </si>
  <si>
    <t>( a preços de 2019)</t>
  </si>
  <si>
    <r>
      <rPr>
        <b/>
        <sz val="8"/>
        <rFont val="Arial"/>
        <family val="2"/>
      </rPr>
      <t>Fonte:</t>
    </r>
    <r>
      <rPr>
        <sz val="8"/>
        <rFont val="Arial"/>
        <family val="2"/>
      </rPr>
      <t xml:space="preserve"> CONFAZ/ GT08 (Lei Kandir), DCGF/SCPPO/SEPLAG - DIEF/SAIF/SEF-MG</t>
    </r>
  </si>
  <si>
    <r>
      <rPr>
        <b/>
        <sz val="8"/>
        <rFont val="Arial"/>
        <family val="2"/>
      </rPr>
      <t>Elaboração:</t>
    </r>
    <r>
      <rPr>
        <sz val="8"/>
        <rFont val="Arial"/>
        <family val="2"/>
      </rPr>
      <t xml:space="preserve"> DPE/DIEF/SAIF/SEF-MG; </t>
    </r>
  </si>
  <si>
    <r>
      <rPr>
        <b/>
        <sz val="8"/>
        <rFont val="Arial"/>
        <family val="2"/>
      </rPr>
      <t>Elaboração:</t>
    </r>
    <r>
      <rPr>
        <sz val="8"/>
        <rFont val="Arial"/>
        <family val="2"/>
      </rPr>
      <t xml:space="preserve"> CONFAZ/ GT08 (Lei Kandir) - DIEF/SAIF/SEF-MG</t>
    </r>
  </si>
  <si>
    <r>
      <rPr>
        <b/>
        <sz val="8"/>
        <rFont val="Arial"/>
        <family val="2"/>
      </rPr>
      <t>Fonte</t>
    </r>
    <r>
      <rPr>
        <sz val="8"/>
        <rFont val="Arial"/>
        <family val="2"/>
      </rPr>
      <t>: DPE/DIEF/SAIF/SEF-MG</t>
    </r>
  </si>
  <si>
    <r>
      <rPr>
        <b/>
        <sz val="8"/>
        <rFont val="Arial"/>
        <family val="2"/>
      </rPr>
      <t>Elaboração:</t>
    </r>
    <r>
      <rPr>
        <sz val="8"/>
        <rFont val="Arial"/>
        <family val="2"/>
      </rPr>
      <t xml:space="preserve"> DPE/DIEF/SAIF/SEF-MG</t>
    </r>
  </si>
  <si>
    <r>
      <rPr>
        <b/>
        <sz val="10"/>
        <rFont val="Arial"/>
        <family val="2"/>
      </rPr>
      <t xml:space="preserve">Fonte: </t>
    </r>
    <r>
      <rPr>
        <sz val="10"/>
        <rFont val="Arial"/>
        <family val="2"/>
      </rPr>
      <t>DPE/DIEF/SAIF/SEF-MG</t>
    </r>
  </si>
  <si>
    <r>
      <rPr>
        <b/>
        <sz val="10"/>
        <rFont val="Arial"/>
        <family val="2"/>
      </rPr>
      <t xml:space="preserve">Elaboração: </t>
    </r>
    <r>
      <rPr>
        <sz val="10"/>
        <rFont val="Arial"/>
        <family val="2"/>
      </rPr>
      <t>DPE/DIEF/SAIF/SEF-MG</t>
    </r>
  </si>
  <si>
    <r>
      <rPr>
        <b/>
        <sz val="10"/>
        <rFont val="Arial"/>
        <family val="2"/>
      </rPr>
      <t>Obs.:</t>
    </r>
    <r>
      <rPr>
        <sz val="10"/>
        <rFont val="Arial"/>
        <family val="2"/>
      </rPr>
      <t xml:space="preserve"> Receita Orçamentária Fiscal: Receita Corrente = R$ 92.916.039.851,00; Receita Tributária = R$ 69.779.606.719,00;  ICMS = R$ 53.797.860.025,00.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</si>
</sst>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_(* #,##0.0_);_(* \(#,##0.0\);_(* &quot;-&quot;??_);_(@_)"/>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b/>
      <sz val="10"/>
      <name val="Arial"/>
      <family val="2"/>
    </font>
    <font>
      <b/>
      <sz val="11"/>
      <name val="Arial"/>
      <family val="2"/>
    </font>
    <font>
      <sz val="8"/>
      <name val="Arial"/>
      <family val="2"/>
    </font>
    <font>
      <b/>
      <sz val="8"/>
      <name val="Arial"/>
      <family val="2"/>
    </font>
    <font>
      <sz val="7"/>
      <name val="Arial"/>
      <family val="2"/>
    </font>
    <font>
      <sz val="8"/>
      <color rgb="FFFF0000"/>
      <name val="Arial"/>
      <family val="2"/>
    </font>
    <font>
      <vertAlign val="superscript"/>
      <sz val="10"/>
      <name val="Arial"/>
      <family val="2"/>
    </font>
    <font>
      <sz val="12"/>
      <name val="Arial"/>
      <family val="2"/>
    </font>
    <font>
      <b/>
      <sz val="12"/>
      <name val="Arial"/>
      <family val="2"/>
    </font>
    <font>
      <sz val="10"/>
      <name val="Arial"/>
      <family val="2"/>
    </font>
    <font>
      <sz val="10"/>
      <color theme="1"/>
      <name val="Tahoma"/>
      <family val="2"/>
    </font>
    <font>
      <sz val="11"/>
      <name val="Arial"/>
      <family val="2"/>
    </font>
    <font>
      <sz val="8"/>
      <name val="Arial"/>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27">
    <xf numFmtId="0" fontId="0" fillId="0" borderId="0"/>
    <xf numFmtId="164" fontId="7" fillId="0" borderId="0" applyFont="0" applyFill="0" applyBorder="0" applyAlignment="0" applyProtection="0"/>
    <xf numFmtId="164" fontId="8" fillId="0" borderId="0" applyFont="0" applyFill="0" applyBorder="0" applyAlignment="0" applyProtection="0"/>
    <xf numFmtId="0" fontId="6" fillId="0" borderId="0"/>
    <xf numFmtId="164" fontId="7" fillId="0" borderId="0" applyFont="0" applyFill="0" applyBorder="0" applyAlignment="0" applyProtection="0"/>
    <xf numFmtId="0" fontId="7" fillId="0" borderId="0"/>
    <xf numFmtId="0" fontId="5" fillId="0" borderId="0"/>
    <xf numFmtId="0" fontId="9" fillId="0" borderId="0" applyNumberFormat="0" applyFont="0" applyFill="0" applyBorder="0" applyAlignment="0" applyProtection="0"/>
    <xf numFmtId="164" fontId="4" fillId="0" borderId="0" applyFont="0" applyFill="0" applyBorder="0" applyAlignment="0" applyProtection="0"/>
    <xf numFmtId="9" fontId="7" fillId="0" borderId="0" applyFont="0" applyFill="0" applyBorder="0" applyAlignment="0" applyProtection="0"/>
    <xf numFmtId="164" fontId="3" fillId="0" borderId="0" applyFont="0" applyFill="0" applyBorder="0" applyAlignment="0" applyProtection="0"/>
    <xf numFmtId="0" fontId="3" fillId="0" borderId="0"/>
    <xf numFmtId="164" fontId="2" fillId="0" borderId="0" applyFont="0" applyFill="0" applyBorder="0" applyAlignment="0" applyProtection="0"/>
    <xf numFmtId="0" fontId="2" fillId="0" borderId="0"/>
    <xf numFmtId="0" fontId="20" fillId="0" borderId="0"/>
    <xf numFmtId="0" fontId="19" fillId="0" borderId="0"/>
    <xf numFmtId="43" fontId="7" fillId="0" borderId="0" applyFont="0" applyFill="0" applyBorder="0" applyAlignment="0" applyProtection="0"/>
    <xf numFmtId="43" fontId="7" fillId="0" borderId="0" applyFont="0" applyFill="0" applyBorder="0" applyAlignment="0" applyProtection="0"/>
    <xf numFmtId="0" fontId="1" fillId="0" borderId="0"/>
    <xf numFmtId="43" fontId="7" fillId="0" borderId="0" applyFont="0" applyFill="0" applyBorder="0" applyAlignment="0" applyProtection="0"/>
    <xf numFmtId="0" fontId="1" fillId="0" borderId="0"/>
    <xf numFmtId="0" fontId="7"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110">
    <xf numFmtId="0" fontId="0" fillId="0" borderId="0" xfId="0"/>
    <xf numFmtId="0" fontId="7" fillId="0" borderId="0" xfId="5"/>
    <xf numFmtId="0" fontId="14" fillId="0" borderId="0" xfId="5" applyFont="1"/>
    <xf numFmtId="3" fontId="10" fillId="3" borderId="1" xfId="5" applyNumberFormat="1" applyFont="1" applyFill="1" applyBorder="1" applyAlignment="1">
      <alignment vertical="center"/>
    </xf>
    <xf numFmtId="0" fontId="10" fillId="0" borderId="0" xfId="5" applyFont="1" applyAlignment="1">
      <alignment vertical="center"/>
    </xf>
    <xf numFmtId="0" fontId="12" fillId="0" borderId="0" xfId="5" applyFont="1"/>
    <xf numFmtId="0" fontId="7" fillId="0" borderId="0" xfId="5" applyAlignment="1">
      <alignment horizontal="right"/>
    </xf>
    <xf numFmtId="165" fontId="0" fillId="0" borderId="0" xfId="1" applyNumberFormat="1" applyFont="1" applyAlignment="1">
      <alignment horizontal="right"/>
    </xf>
    <xf numFmtId="165" fontId="0" fillId="0" borderId="0" xfId="1" applyNumberFormat="1" applyFont="1"/>
    <xf numFmtId="0" fontId="7" fillId="0" borderId="0" xfId="5" applyAlignment="1">
      <alignment vertical="center"/>
    </xf>
    <xf numFmtId="0" fontId="10" fillId="4" borderId="1" xfId="5" applyFont="1" applyFill="1" applyBorder="1" applyAlignment="1">
      <alignment horizontal="center" vertical="center"/>
    </xf>
    <xf numFmtId="0" fontId="7" fillId="0" borderId="6" xfId="5" applyBorder="1" applyAlignment="1">
      <alignment horizontal="center" vertical="center" wrapText="1"/>
    </xf>
    <xf numFmtId="0" fontId="7" fillId="0" borderId="6" xfId="5" applyBorder="1" applyAlignment="1">
      <alignment horizontal="center" vertical="center"/>
    </xf>
    <xf numFmtId="10" fontId="7" fillId="0" borderId="13" xfId="5" applyNumberFormat="1" applyBorder="1" applyAlignment="1">
      <alignment horizontal="right" vertical="center"/>
    </xf>
    <xf numFmtId="0" fontId="7" fillId="0" borderId="14" xfId="5" applyBorder="1" applyAlignment="1">
      <alignment horizontal="center" vertical="center"/>
    </xf>
    <xf numFmtId="164" fontId="7" fillId="0" borderId="14" xfId="5" applyNumberFormat="1" applyBorder="1" applyAlignment="1">
      <alignment horizontal="center" vertical="center"/>
    </xf>
    <xf numFmtId="164" fontId="7" fillId="0" borderId="14" xfId="1" applyFont="1" applyBorder="1" applyAlignment="1">
      <alignment horizontal="center" vertical="center"/>
    </xf>
    <xf numFmtId="165" fontId="10" fillId="4" borderId="1" xfId="1" applyNumberFormat="1" applyFont="1" applyFill="1" applyBorder="1" applyAlignment="1">
      <alignment vertical="center"/>
    </xf>
    <xf numFmtId="10" fontId="10" fillId="4" borderId="1" xfId="9" applyNumberFormat="1" applyFont="1" applyFill="1" applyBorder="1" applyAlignment="1">
      <alignment vertical="center"/>
    </xf>
    <xf numFmtId="0" fontId="10" fillId="0" borderId="0" xfId="5" applyFont="1"/>
    <xf numFmtId="0" fontId="12" fillId="0" borderId="9" xfId="5" applyFont="1" applyBorder="1"/>
    <xf numFmtId="0" fontId="15" fillId="0" borderId="0" xfId="5" applyFont="1"/>
    <xf numFmtId="0" fontId="12" fillId="0" borderId="0" xfId="5" applyFont="1" applyAlignment="1">
      <alignment vertical="center"/>
    </xf>
    <xf numFmtId="0" fontId="17" fillId="0" borderId="0" xfId="5" applyFont="1"/>
    <xf numFmtId="165" fontId="7" fillId="0" borderId="0" xfId="1" applyNumberFormat="1" applyAlignment="1">
      <alignment vertical="center"/>
    </xf>
    <xf numFmtId="0" fontId="10" fillId="3" borderId="12" xfId="5" applyFont="1" applyFill="1" applyBorder="1" applyAlignment="1">
      <alignment horizontal="center" vertical="center"/>
    </xf>
    <xf numFmtId="0" fontId="10" fillId="3" borderId="12" xfId="5" applyFont="1" applyFill="1" applyBorder="1" applyAlignment="1">
      <alignment horizontal="center" vertical="center" wrapText="1"/>
    </xf>
    <xf numFmtId="0" fontId="10" fillId="0" borderId="11" xfId="5" applyFont="1" applyBorder="1" applyAlignment="1">
      <alignment vertical="center"/>
    </xf>
    <xf numFmtId="0" fontId="7" fillId="0" borderId="0" xfId="5" applyAlignment="1">
      <alignment horizontal="right" vertical="center"/>
    </xf>
    <xf numFmtId="3" fontId="17" fillId="0" borderId="13" xfId="5" applyNumberFormat="1" applyFont="1" applyBorder="1"/>
    <xf numFmtId="3" fontId="17" fillId="0" borderId="13" xfId="5" applyNumberFormat="1" applyFont="1" applyBorder="1" applyAlignment="1">
      <alignment vertical="center"/>
    </xf>
    <xf numFmtId="3" fontId="17" fillId="0" borderId="15" xfId="5" applyNumberFormat="1" applyFont="1" applyBorder="1" applyAlignment="1">
      <alignment vertical="center"/>
    </xf>
    <xf numFmtId="0" fontId="17" fillId="0" borderId="13" xfId="5" applyFont="1" applyBorder="1" applyAlignment="1">
      <alignment horizontal="right"/>
    </xf>
    <xf numFmtId="165" fontId="7" fillId="0" borderId="13" xfId="1" applyNumberFormat="1" applyFont="1" applyBorder="1" applyAlignment="1">
      <alignment horizontal="right" vertical="center"/>
    </xf>
    <xf numFmtId="0" fontId="12" fillId="0" borderId="0" xfId="5" applyFont="1" applyAlignment="1">
      <alignment horizontal="left" vertical="center" wrapText="1"/>
    </xf>
    <xf numFmtId="164" fontId="0" fillId="0" borderId="0" xfId="1" applyFont="1" applyAlignment="1">
      <alignment horizontal="center"/>
    </xf>
    <xf numFmtId="0" fontId="13" fillId="0" borderId="0" xfId="5" applyFont="1"/>
    <xf numFmtId="164" fontId="13" fillId="3" borderId="1" xfId="1" applyFont="1" applyFill="1" applyBorder="1" applyAlignment="1">
      <alignment horizontal="center" vertical="center" wrapText="1"/>
    </xf>
    <xf numFmtId="165" fontId="7" fillId="0" borderId="13" xfId="5" applyNumberFormat="1" applyBorder="1" applyAlignment="1">
      <alignment horizontal="center" vertical="center" wrapText="1"/>
    </xf>
    <xf numFmtId="164" fontId="7" fillId="0" borderId="13" xfId="1" applyFont="1" applyBorder="1" applyAlignment="1">
      <alignment horizontal="center" vertical="center"/>
    </xf>
    <xf numFmtId="164" fontId="7" fillId="0" borderId="15" xfId="1" applyFont="1" applyBorder="1" applyAlignment="1">
      <alignment horizontal="center" vertical="center"/>
    </xf>
    <xf numFmtId="165" fontId="10" fillId="3" borderId="1" xfId="1" applyNumberFormat="1" applyFont="1" applyFill="1" applyBorder="1" applyAlignment="1">
      <alignment horizontal="center" vertical="center"/>
    </xf>
    <xf numFmtId="10" fontId="10" fillId="3" borderId="1" xfId="1" applyNumberFormat="1" applyFont="1" applyFill="1" applyBorder="1" applyAlignment="1">
      <alignment horizontal="right" vertical="center"/>
    </xf>
    <xf numFmtId="0" fontId="12" fillId="0" borderId="0" xfId="5" applyFont="1" applyAlignment="1">
      <alignment horizontal="right"/>
    </xf>
    <xf numFmtId="164" fontId="12" fillId="0" borderId="0" xfId="1" applyFont="1" applyAlignment="1">
      <alignment horizontal="center"/>
    </xf>
    <xf numFmtId="166" fontId="12" fillId="0" borderId="0" xfId="5" applyNumberFormat="1" applyFont="1" applyAlignment="1">
      <alignment horizontal="right"/>
    </xf>
    <xf numFmtId="0" fontId="7" fillId="0" borderId="0" xfId="5" applyAlignment="1">
      <alignment wrapText="1"/>
    </xf>
    <xf numFmtId="164" fontId="7" fillId="0" borderId="0" xfId="1" applyFont="1" applyAlignment="1">
      <alignment horizontal="right"/>
    </xf>
    <xf numFmtId="0" fontId="7" fillId="0" borderId="4" xfId="5" applyBorder="1" applyAlignment="1">
      <alignment horizontal="left" vertical="center"/>
    </xf>
    <xf numFmtId="0" fontId="13" fillId="2" borderId="0" xfId="5" applyFont="1" applyFill="1"/>
    <xf numFmtId="10" fontId="7" fillId="0" borderId="13" xfId="1" applyNumberFormat="1" applyFont="1" applyBorder="1" applyAlignment="1">
      <alignment horizontal="right" vertical="center"/>
    </xf>
    <xf numFmtId="0" fontId="12" fillId="2" borderId="0" xfId="5" applyFont="1" applyFill="1" applyAlignment="1">
      <alignment horizontal="left" vertical="top" wrapText="1"/>
    </xf>
    <xf numFmtId="0" fontId="7" fillId="0" borderId="0" xfId="5" applyAlignment="1">
      <alignment horizontal="left" vertical="top" wrapText="1"/>
    </xf>
    <xf numFmtId="0" fontId="12" fillId="0" borderId="0" xfId="5" applyFont="1" applyAlignment="1">
      <alignment horizontal="left" vertical="center" wrapText="1"/>
    </xf>
    <xf numFmtId="0" fontId="11" fillId="3" borderId="7" xfId="5" applyFont="1" applyFill="1" applyBorder="1" applyAlignment="1">
      <alignment horizontal="center" vertical="center" wrapText="1"/>
    </xf>
    <xf numFmtId="0" fontId="11" fillId="3" borderId="9" xfId="5" applyFont="1" applyFill="1" applyBorder="1" applyAlignment="1">
      <alignment horizontal="center" vertical="center" wrapText="1"/>
    </xf>
    <xf numFmtId="0" fontId="11" fillId="3" borderId="8" xfId="5" applyFont="1" applyFill="1" applyBorder="1" applyAlignment="1">
      <alignment horizontal="center" vertical="center" wrapText="1"/>
    </xf>
    <xf numFmtId="0" fontId="11" fillId="3" borderId="16" xfId="5" applyFont="1" applyFill="1" applyBorder="1" applyAlignment="1">
      <alignment horizontal="center" vertical="center" wrapText="1"/>
    </xf>
    <xf numFmtId="0" fontId="11" fillId="3" borderId="11" xfId="5" applyFont="1" applyFill="1" applyBorder="1" applyAlignment="1">
      <alignment horizontal="center" vertical="center" wrapText="1"/>
    </xf>
    <xf numFmtId="0" fontId="11" fillId="3" borderId="5" xfId="5" applyFont="1" applyFill="1" applyBorder="1" applyAlignment="1">
      <alignment horizontal="center" vertical="center" wrapText="1"/>
    </xf>
    <xf numFmtId="0" fontId="10" fillId="0" borderId="0" xfId="5" applyFont="1" applyAlignment="1">
      <alignment horizontal="center" vertical="center"/>
    </xf>
    <xf numFmtId="0" fontId="10" fillId="4" borderId="6" xfId="5" applyFont="1" applyFill="1" applyBorder="1" applyAlignment="1">
      <alignment horizontal="center" vertical="center" wrapText="1"/>
    </xf>
    <xf numFmtId="0" fontId="10" fillId="4" borderId="14" xfId="5" applyFont="1" applyFill="1" applyBorder="1" applyAlignment="1">
      <alignment horizontal="center" vertical="center" wrapText="1"/>
    </xf>
    <xf numFmtId="0" fontId="10" fillId="4" borderId="1" xfId="5" applyFont="1" applyFill="1" applyBorder="1" applyAlignment="1">
      <alignment horizontal="center" vertical="center"/>
    </xf>
    <xf numFmtId="0" fontId="7" fillId="0" borderId="9" xfId="5" applyBorder="1" applyAlignment="1">
      <alignment horizontal="center" vertical="center" wrapText="1"/>
    </xf>
    <xf numFmtId="0" fontId="0" fillId="0" borderId="9" xfId="0" applyBorder="1" applyAlignment="1">
      <alignment horizontal="center" vertical="center" wrapText="1"/>
    </xf>
    <xf numFmtId="0" fontId="10" fillId="0" borderId="11" xfId="5" applyFont="1" applyBorder="1" applyAlignment="1">
      <alignment horizontal="center" vertical="center"/>
    </xf>
    <xf numFmtId="0" fontId="12" fillId="0" borderId="0" xfId="5" applyFont="1" applyAlignment="1">
      <alignment horizontal="left" vertical="top" wrapText="1"/>
    </xf>
    <xf numFmtId="0" fontId="10" fillId="3" borderId="11" xfId="5" applyFont="1" applyFill="1" applyBorder="1" applyAlignment="1">
      <alignment horizontal="center" vertical="center" wrapText="1"/>
    </xf>
    <xf numFmtId="0" fontId="12" fillId="0" borderId="9" xfId="5" applyFont="1" applyBorder="1" applyAlignment="1">
      <alignment horizontal="center" vertical="top" wrapText="1"/>
    </xf>
    <xf numFmtId="0" fontId="12" fillId="0" borderId="9" xfId="5" applyFont="1" applyBorder="1" applyAlignment="1">
      <alignment horizontal="center" vertical="top"/>
    </xf>
    <xf numFmtId="0" fontId="7" fillId="0" borderId="0" xfId="5" applyAlignment="1">
      <alignment horizontal="center" vertical="center" wrapText="1"/>
    </xf>
    <xf numFmtId="0" fontId="10" fillId="0" borderId="0" xfId="5" applyFont="1" applyAlignment="1">
      <alignment horizontal="center"/>
    </xf>
    <xf numFmtId="164" fontId="7" fillId="0" borderId="11" xfId="1" applyFont="1" applyBorder="1" applyAlignment="1">
      <alignment horizontal="right"/>
    </xf>
    <xf numFmtId="0" fontId="13" fillId="3" borderId="6" xfId="5" applyFont="1" applyFill="1" applyBorder="1" applyAlignment="1">
      <alignment horizontal="center" vertical="center" wrapText="1"/>
    </xf>
    <xf numFmtId="0" fontId="13" fillId="3" borderId="14" xfId="5" applyFont="1" applyFill="1" applyBorder="1" applyAlignment="1">
      <alignment horizontal="center" vertical="center" wrapText="1"/>
    </xf>
    <xf numFmtId="164" fontId="13" fillId="3" borderId="1" xfId="1" applyFont="1" applyFill="1" applyBorder="1" applyAlignment="1">
      <alignment horizontal="center" vertical="center"/>
    </xf>
    <xf numFmtId="0" fontId="18" fillId="3" borderId="2" xfId="5" applyFont="1" applyFill="1" applyBorder="1" applyAlignment="1">
      <alignment horizontal="center" vertical="center" wrapText="1"/>
    </xf>
    <xf numFmtId="0" fontId="18" fillId="3" borderId="10" xfId="5" applyFont="1" applyFill="1" applyBorder="1" applyAlignment="1">
      <alignment horizontal="center" vertical="center" wrapText="1"/>
    </xf>
    <xf numFmtId="0" fontId="18" fillId="3" borderId="3" xfId="5" applyFont="1" applyFill="1" applyBorder="1" applyAlignment="1">
      <alignment horizontal="center" vertical="center" wrapText="1"/>
    </xf>
    <xf numFmtId="0" fontId="7" fillId="0" borderId="0" xfId="5" applyAlignment="1">
      <alignment horizontal="left" vertical="center" wrapText="1"/>
    </xf>
    <xf numFmtId="0" fontId="11" fillId="0" borderId="0" xfId="5" applyFont="1" applyAlignment="1">
      <alignment horizontal="center" vertical="center" wrapText="1"/>
    </xf>
    <xf numFmtId="0" fontId="10" fillId="3" borderId="1" xfId="5" applyFont="1" applyFill="1" applyBorder="1" applyAlignment="1">
      <alignment horizontal="center" vertical="center" wrapText="1"/>
    </xf>
    <xf numFmtId="0" fontId="7" fillId="0" borderId="1" xfId="5" applyBorder="1" applyAlignment="1">
      <alignment horizontal="center" vertical="center" wrapText="1"/>
    </xf>
    <xf numFmtId="0" fontId="10" fillId="3" borderId="6" xfId="5" applyFont="1" applyFill="1" applyBorder="1" applyAlignment="1">
      <alignment horizontal="center" vertical="center" wrapText="1"/>
    </xf>
    <xf numFmtId="0" fontId="10" fillId="3" borderId="18" xfId="5" applyFont="1" applyFill="1" applyBorder="1" applyAlignment="1">
      <alignment horizontal="center" vertical="center" wrapText="1"/>
    </xf>
    <xf numFmtId="0" fontId="10" fillId="3" borderId="7" xfId="5" applyFont="1" applyFill="1" applyBorder="1" applyAlignment="1">
      <alignment horizontal="center" vertical="center" wrapText="1"/>
    </xf>
    <xf numFmtId="0" fontId="10" fillId="3" borderId="17" xfId="5" applyFont="1" applyFill="1" applyBorder="1" applyAlignment="1">
      <alignment horizontal="center" vertical="center" wrapText="1"/>
    </xf>
    <xf numFmtId="0" fontId="13" fillId="3" borderId="10" xfId="5" applyFont="1" applyFill="1"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21" fillId="0" borderId="0" xfId="5" applyFont="1" applyAlignment="1">
      <alignment horizontal="center" vertical="center" wrapText="1"/>
    </xf>
    <xf numFmtId="0" fontId="21" fillId="0" borderId="0" xfId="0" applyFont="1" applyAlignment="1">
      <alignment horizontal="center" vertical="center" wrapText="1"/>
    </xf>
    <xf numFmtId="0" fontId="18" fillId="2" borderId="6" xfId="5" applyFont="1" applyFill="1" applyBorder="1" applyAlignment="1">
      <alignment horizontal="left" vertical="center" wrapText="1"/>
    </xf>
    <xf numFmtId="0" fontId="18" fillId="2" borderId="13" xfId="5" applyFont="1" applyFill="1" applyBorder="1" applyAlignment="1">
      <alignment horizontal="left" vertical="center" wrapText="1"/>
    </xf>
    <xf numFmtId="0" fontId="18" fillId="2" borderId="14" xfId="5" applyFont="1" applyFill="1" applyBorder="1" applyAlignment="1">
      <alignment horizontal="left" vertical="center"/>
    </xf>
    <xf numFmtId="0" fontId="13" fillId="3" borderId="1" xfId="5" applyFont="1" applyFill="1" applyBorder="1" applyAlignment="1">
      <alignment horizontal="left" vertical="center" wrapText="1"/>
    </xf>
    <xf numFmtId="0" fontId="13" fillId="3" borderId="2" xfId="5" applyFont="1" applyFill="1" applyBorder="1" applyAlignment="1">
      <alignment horizontal="center" vertical="center" wrapText="1"/>
    </xf>
    <xf numFmtId="0" fontId="10" fillId="4" borderId="6" xfId="5" applyFont="1" applyFill="1" applyBorder="1" applyAlignment="1">
      <alignment horizontal="center" vertical="center"/>
    </xf>
    <xf numFmtId="0" fontId="10" fillId="4" borderId="14" xfId="5" applyFont="1" applyFill="1" applyBorder="1" applyAlignment="1">
      <alignment horizontal="center" vertical="center"/>
    </xf>
    <xf numFmtId="0" fontId="10" fillId="4" borderId="1" xfId="5" applyFont="1" applyFill="1" applyBorder="1" applyAlignment="1">
      <alignment vertical="center"/>
    </xf>
    <xf numFmtId="0" fontId="7" fillId="0" borderId="13" xfId="5" applyBorder="1" applyAlignment="1">
      <alignment vertical="center"/>
    </xf>
    <xf numFmtId="0" fontId="7" fillId="0" borderId="14" xfId="5" applyBorder="1"/>
    <xf numFmtId="0" fontId="13" fillId="3" borderId="6" xfId="5" applyFont="1" applyFill="1" applyBorder="1" applyAlignment="1">
      <alignment horizontal="center" vertical="center"/>
    </xf>
    <xf numFmtId="0" fontId="13" fillId="3" borderId="14" xfId="5" applyFont="1" applyFill="1" applyBorder="1" applyAlignment="1">
      <alignment horizontal="center" vertical="center"/>
    </xf>
    <xf numFmtId="0" fontId="10" fillId="3" borderId="9" xfId="5" applyFont="1" applyFill="1" applyBorder="1" applyAlignment="1">
      <alignment horizontal="center" vertical="center" wrapText="1"/>
    </xf>
    <xf numFmtId="0" fontId="10" fillId="3" borderId="8" xfId="5" applyFont="1" applyFill="1" applyBorder="1" applyAlignment="1">
      <alignment horizontal="center" vertical="center" wrapText="1"/>
    </xf>
    <xf numFmtId="0" fontId="10" fillId="3" borderId="16" xfId="5" applyFont="1" applyFill="1" applyBorder="1" applyAlignment="1">
      <alignment horizontal="center" vertical="center" wrapText="1"/>
    </xf>
    <xf numFmtId="0" fontId="10" fillId="3" borderId="5" xfId="5" applyFont="1" applyFill="1" applyBorder="1" applyAlignment="1">
      <alignment horizontal="center" vertical="center" wrapText="1"/>
    </xf>
    <xf numFmtId="0" fontId="10" fillId="3" borderId="1" xfId="5" applyFont="1" applyFill="1" applyBorder="1" applyAlignment="1">
      <alignment vertical="center"/>
    </xf>
  </cellXfs>
  <cellStyles count="27">
    <cellStyle name="Normal" xfId="0" builtinId="0"/>
    <cellStyle name="Normal 2" xfId="5" xr:uid="{00000000-0005-0000-0000-000001000000}"/>
    <cellStyle name="Normal 3" xfId="6" xr:uid="{00000000-0005-0000-0000-000002000000}"/>
    <cellStyle name="Normal 3 2" xfId="20" xr:uid="{00000000-0005-0000-0000-000003000000}"/>
    <cellStyle name="Normal 4" xfId="7" xr:uid="{00000000-0005-0000-0000-000004000000}"/>
    <cellStyle name="Normal 4 2" xfId="21" xr:uid="{00000000-0005-0000-0000-000005000000}"/>
    <cellStyle name="Normal 5" xfId="11" xr:uid="{00000000-0005-0000-0000-000006000000}"/>
    <cellStyle name="Normal 5 2" xfId="24" xr:uid="{00000000-0005-0000-0000-000007000000}"/>
    <cellStyle name="Normal 6" xfId="3" xr:uid="{00000000-0005-0000-0000-000008000000}"/>
    <cellStyle name="Normal 6 2" xfId="18" xr:uid="{00000000-0005-0000-0000-000009000000}"/>
    <cellStyle name="Normal 7" xfId="13" xr:uid="{00000000-0005-0000-0000-00000A000000}"/>
    <cellStyle name="Normal 7 2" xfId="26" xr:uid="{00000000-0005-0000-0000-00000B000000}"/>
    <cellStyle name="Normal 8" xfId="15" xr:uid="{00000000-0005-0000-0000-00000C000000}"/>
    <cellStyle name="Normal 9" xfId="14" xr:uid="{00000000-0005-0000-0000-00000D000000}"/>
    <cellStyle name="Porcentagem 2" xfId="9" xr:uid="{00000000-0005-0000-0000-00000E000000}"/>
    <cellStyle name="Separador de milhares 2" xfId="4" xr:uid="{00000000-0005-0000-0000-00000F000000}"/>
    <cellStyle name="Separador de milhares 2 2" xfId="19" xr:uid="{00000000-0005-0000-0000-000010000000}"/>
    <cellStyle name="Separador de milhares 3" xfId="2" xr:uid="{00000000-0005-0000-0000-000011000000}"/>
    <cellStyle name="Separador de milhares 3 2" xfId="17" xr:uid="{00000000-0005-0000-0000-000012000000}"/>
    <cellStyle name="Vírgula" xfId="1" builtinId="3"/>
    <cellStyle name="Vírgula 2" xfId="8" xr:uid="{00000000-0005-0000-0000-000014000000}"/>
    <cellStyle name="Vírgula 2 2" xfId="22" xr:uid="{00000000-0005-0000-0000-000015000000}"/>
    <cellStyle name="Vírgula 3" xfId="10" xr:uid="{00000000-0005-0000-0000-000016000000}"/>
    <cellStyle name="Vírgula 3 2" xfId="23" xr:uid="{00000000-0005-0000-0000-000017000000}"/>
    <cellStyle name="Vírgula 4" xfId="12" xr:uid="{00000000-0005-0000-0000-000018000000}"/>
    <cellStyle name="Vírgula 4 2" xfId="25" xr:uid="{00000000-0005-0000-0000-000019000000}"/>
    <cellStyle name="Vírgula 5" xfId="16" xr:uid="{00000000-0005-0000-0000-00001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20"/>
  <sheetViews>
    <sheetView showGridLines="0" zoomScaleNormal="100" zoomScaleSheetLayoutView="100" workbookViewId="0">
      <selection activeCell="M18" sqref="M18"/>
    </sheetView>
  </sheetViews>
  <sheetFormatPr defaultRowHeight="12.75" x14ac:dyDescent="0.2"/>
  <cols>
    <col min="1" max="1" width="9.140625" style="1"/>
    <col min="2" max="2" width="48.85546875" style="1" customWidth="1"/>
    <col min="3" max="3" width="17.85546875" style="1" customWidth="1"/>
    <col min="4" max="4" width="18.85546875" style="1" customWidth="1"/>
    <col min="5" max="5" width="23.5703125" style="1" customWidth="1"/>
    <col min="6" max="6" width="19.140625" style="1" customWidth="1"/>
    <col min="7" max="7" width="4.85546875" style="1" customWidth="1"/>
    <col min="8" max="8" width="15" style="1" hidden="1" customWidth="1"/>
    <col min="9" max="10" width="9.140625" style="1" hidden="1" customWidth="1"/>
    <col min="11" max="11" width="9.140625" style="1" customWidth="1"/>
    <col min="12" max="16384" width="9.140625" style="1"/>
  </cols>
  <sheetData>
    <row r="2" spans="2:9" s="23" customFormat="1" ht="18.95" customHeight="1" x14ac:dyDescent="0.2">
      <c r="B2" s="54" t="s">
        <v>7</v>
      </c>
      <c r="C2" s="55"/>
      <c r="D2" s="55"/>
      <c r="E2" s="55"/>
      <c r="F2" s="56"/>
    </row>
    <row r="3" spans="2:9" s="23" customFormat="1" ht="29.25" customHeight="1" x14ac:dyDescent="0.2">
      <c r="B3" s="57"/>
      <c r="C3" s="58"/>
      <c r="D3" s="58"/>
      <c r="E3" s="58"/>
      <c r="F3" s="59"/>
    </row>
    <row r="4" spans="2:9" ht="18" customHeight="1" x14ac:dyDescent="0.2">
      <c r="B4" s="64" t="s">
        <v>45</v>
      </c>
      <c r="C4" s="65"/>
      <c r="D4" s="65"/>
      <c r="E4" s="65"/>
      <c r="F4" s="65"/>
    </row>
    <row r="5" spans="2:9" ht="15" customHeight="1" x14ac:dyDescent="0.2">
      <c r="B5" s="60" t="s">
        <v>27</v>
      </c>
      <c r="C5" s="60"/>
      <c r="D5" s="60"/>
      <c r="E5" s="60"/>
      <c r="F5" s="60"/>
    </row>
    <row r="6" spans="2:9" ht="26.25" customHeight="1" x14ac:dyDescent="0.2">
      <c r="B6" s="27"/>
      <c r="C6" s="66" t="s">
        <v>43</v>
      </c>
      <c r="D6" s="66"/>
      <c r="E6" s="27"/>
      <c r="F6" s="1" t="s">
        <v>44</v>
      </c>
    </row>
    <row r="7" spans="2:9" ht="22.5" customHeight="1" x14ac:dyDescent="0.2">
      <c r="B7" s="98" t="s">
        <v>12</v>
      </c>
      <c r="C7" s="61" t="s">
        <v>13</v>
      </c>
      <c r="D7" s="63" t="s">
        <v>14</v>
      </c>
      <c r="E7" s="63"/>
      <c r="F7" s="63"/>
    </row>
    <row r="8" spans="2:9" ht="21" customHeight="1" x14ac:dyDescent="0.2">
      <c r="B8" s="99"/>
      <c r="C8" s="62"/>
      <c r="D8" s="10" t="s">
        <v>15</v>
      </c>
      <c r="E8" s="10" t="s">
        <v>16</v>
      </c>
      <c r="F8" s="10" t="s">
        <v>0</v>
      </c>
    </row>
    <row r="9" spans="2:9" ht="14.1" customHeight="1" x14ac:dyDescent="0.2">
      <c r="B9" s="12"/>
      <c r="C9" s="11"/>
      <c r="D9" s="12"/>
      <c r="E9" s="12"/>
      <c r="F9" s="12"/>
    </row>
    <row r="10" spans="2:9" s="9" customFormat="1" ht="15" customHeight="1" x14ac:dyDescent="0.2">
      <c r="B10" s="101" t="s">
        <v>22</v>
      </c>
      <c r="C10" s="33">
        <v>7131701.8725306941</v>
      </c>
      <c r="D10" s="13">
        <v>7.675425990999056E-2</v>
      </c>
      <c r="E10" s="13">
        <v>0.10220323971228162</v>
      </c>
      <c r="F10" s="50">
        <v>0.13256478732084465</v>
      </c>
      <c r="H10" s="24">
        <f>92916039851/1000</f>
        <v>92916039.850999996</v>
      </c>
      <c r="I10" s="22" t="s">
        <v>25</v>
      </c>
    </row>
    <row r="11" spans="2:9" s="9" customFormat="1" ht="15" customHeight="1" x14ac:dyDescent="0.2">
      <c r="B11" s="101" t="s">
        <v>24</v>
      </c>
      <c r="C11" s="33">
        <v>939266.7042058229</v>
      </c>
      <c r="D11" s="13">
        <v>1.0108768149310166E-2</v>
      </c>
      <c r="E11" s="13">
        <v>1.3460475751722371E-2</v>
      </c>
      <c r="F11" s="50">
        <v>1.7459183390739767E-2</v>
      </c>
      <c r="H11" s="24">
        <f>69779606719/1000</f>
        <v>69779606.718999997</v>
      </c>
      <c r="I11" s="22" t="s">
        <v>26</v>
      </c>
    </row>
    <row r="12" spans="2:9" ht="14.1" customHeight="1" x14ac:dyDescent="0.2">
      <c r="B12" s="102"/>
      <c r="C12" s="14"/>
      <c r="D12" s="15"/>
      <c r="E12" s="16"/>
      <c r="F12" s="16"/>
      <c r="H12" s="24">
        <f>53797860025/1000</f>
        <v>53797860.024999999</v>
      </c>
      <c r="I12" s="22" t="s">
        <v>0</v>
      </c>
    </row>
    <row r="13" spans="2:9" s="19" customFormat="1" ht="20.25" customHeight="1" x14ac:dyDescent="0.2">
      <c r="B13" s="100" t="s">
        <v>1</v>
      </c>
      <c r="C13" s="17">
        <f>SUM(C9:C12)</f>
        <v>8070968.5767365173</v>
      </c>
      <c r="D13" s="18">
        <v>8.6863028059300726E-2</v>
      </c>
      <c r="E13" s="18">
        <v>0.115663715464004</v>
      </c>
      <c r="F13" s="18">
        <v>0.15002397071158441</v>
      </c>
    </row>
    <row r="14" spans="2:9" ht="21" customHeight="1" x14ac:dyDescent="0.2">
      <c r="B14" s="5" t="s">
        <v>57</v>
      </c>
      <c r="C14" s="20"/>
      <c r="D14" s="5"/>
      <c r="E14" s="5"/>
      <c r="F14" s="5"/>
    </row>
    <row r="15" spans="2:9" x14ac:dyDescent="0.2">
      <c r="B15" s="5" t="s">
        <v>58</v>
      </c>
      <c r="C15" s="5"/>
      <c r="D15" s="5"/>
      <c r="E15" s="5"/>
      <c r="F15" s="5"/>
    </row>
    <row r="16" spans="2:9" x14ac:dyDescent="0.2">
      <c r="B16" s="5" t="s">
        <v>59</v>
      </c>
      <c r="C16" s="5"/>
      <c r="D16" s="5"/>
      <c r="E16" s="5"/>
      <c r="F16" s="5"/>
    </row>
    <row r="17" spans="2:6" ht="15" customHeight="1" x14ac:dyDescent="0.2">
      <c r="B17" s="49" t="s">
        <v>17</v>
      </c>
      <c r="C17" s="21"/>
      <c r="D17" s="21"/>
      <c r="E17" s="21"/>
      <c r="F17" s="21"/>
    </row>
    <row r="18" spans="2:6" ht="30.75" customHeight="1" x14ac:dyDescent="0.2">
      <c r="B18" s="51" t="s">
        <v>51</v>
      </c>
      <c r="C18" s="52"/>
      <c r="D18" s="52"/>
      <c r="E18" s="52"/>
      <c r="F18" s="52"/>
    </row>
    <row r="19" spans="2:6" x14ac:dyDescent="0.2">
      <c r="B19" s="5" t="s">
        <v>18</v>
      </c>
      <c r="C19" s="21"/>
      <c r="D19" s="21"/>
      <c r="E19" s="21"/>
      <c r="F19" s="21"/>
    </row>
    <row r="20" spans="2:6" ht="18.75" customHeight="1" x14ac:dyDescent="0.2">
      <c r="B20" s="53" t="s">
        <v>54</v>
      </c>
      <c r="C20" s="53"/>
      <c r="D20" s="53"/>
      <c r="E20" s="53"/>
      <c r="F20" s="53"/>
    </row>
  </sheetData>
  <mergeCells count="9">
    <mergeCell ref="B18:F18"/>
    <mergeCell ref="B20:F20"/>
    <mergeCell ref="B2:F3"/>
    <mergeCell ref="B5:F5"/>
    <mergeCell ref="B7:B8"/>
    <mergeCell ref="C7:C8"/>
    <mergeCell ref="D7:F7"/>
    <mergeCell ref="B4:F4"/>
    <mergeCell ref="C6:D6"/>
  </mergeCells>
  <printOptions horizontalCentered="1" verticalCentered="1"/>
  <pageMargins left="0.31496062992125984" right="0.39370078740157483" top="0.27559055118110237" bottom="0.43307086614173229" header="0.39370078740157483" footer="0.51181102362204722"/>
  <pageSetup paperSize="9"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4"/>
  <sheetViews>
    <sheetView showGridLines="0" zoomScaleNormal="100" zoomScaleSheetLayoutView="100" workbookViewId="0">
      <selection activeCell="D16" sqref="D16"/>
    </sheetView>
  </sheetViews>
  <sheetFormatPr defaultRowHeight="12.75" x14ac:dyDescent="0.2"/>
  <cols>
    <col min="1" max="1" width="9.140625" style="1"/>
    <col min="2" max="2" width="35.85546875" style="1" customWidth="1"/>
    <col min="3" max="3" width="28.140625" style="1" customWidth="1"/>
    <col min="4" max="4" width="16.7109375" style="1" customWidth="1"/>
    <col min="5" max="5" width="17.140625" style="1" customWidth="1"/>
    <col min="6" max="6" width="13.5703125" style="1" customWidth="1"/>
    <col min="7" max="7" width="9.140625" style="1"/>
    <col min="8" max="8" width="13.28515625" style="1" bestFit="1" customWidth="1"/>
    <col min="9" max="16384" width="9.140625" style="1"/>
  </cols>
  <sheetData>
    <row r="2" spans="2:6" s="23" customFormat="1" ht="18.95" customHeight="1" x14ac:dyDescent="0.2">
      <c r="B2" s="86" t="s">
        <v>7</v>
      </c>
      <c r="C2" s="105"/>
      <c r="D2" s="105"/>
      <c r="E2" s="105"/>
      <c r="F2" s="106"/>
    </row>
    <row r="3" spans="2:6" s="23" customFormat="1" ht="18.95" customHeight="1" x14ac:dyDescent="0.2">
      <c r="B3" s="107"/>
      <c r="C3" s="68"/>
      <c r="D3" s="68"/>
      <c r="E3" s="68"/>
      <c r="F3" s="108"/>
    </row>
    <row r="4" spans="2:6" x14ac:dyDescent="0.2">
      <c r="B4" s="69" t="s">
        <v>45</v>
      </c>
      <c r="C4" s="70"/>
      <c r="D4" s="70"/>
      <c r="E4" s="70"/>
      <c r="F4" s="70"/>
    </row>
    <row r="6" spans="2:6" ht="33.75" customHeight="1" x14ac:dyDescent="0.2">
      <c r="B6" s="71" t="s">
        <v>46</v>
      </c>
      <c r="C6" s="71"/>
      <c r="D6" s="71"/>
      <c r="E6" s="71"/>
      <c r="F6" s="71"/>
    </row>
    <row r="7" spans="2:6" x14ac:dyDescent="0.2">
      <c r="C7" s="72" t="s">
        <v>43</v>
      </c>
      <c r="D7" s="72"/>
      <c r="E7" s="19"/>
      <c r="F7" s="19"/>
    </row>
    <row r="8" spans="2:6" x14ac:dyDescent="0.2">
      <c r="C8" s="6"/>
      <c r="D8" s="35"/>
      <c r="E8" s="73" t="s">
        <v>44</v>
      </c>
      <c r="F8" s="73"/>
    </row>
    <row r="9" spans="2:6" s="36" customFormat="1" ht="18" customHeight="1" x14ac:dyDescent="0.2">
      <c r="B9" s="103" t="s">
        <v>12</v>
      </c>
      <c r="C9" s="74" t="s">
        <v>13</v>
      </c>
      <c r="D9" s="76" t="s">
        <v>14</v>
      </c>
      <c r="E9" s="76"/>
      <c r="F9" s="76"/>
    </row>
    <row r="10" spans="2:6" s="36" customFormat="1" ht="24.75" customHeight="1" x14ac:dyDescent="0.2">
      <c r="B10" s="104"/>
      <c r="C10" s="75"/>
      <c r="D10" s="37" t="s">
        <v>15</v>
      </c>
      <c r="E10" s="37" t="s">
        <v>16</v>
      </c>
      <c r="F10" s="37" t="s">
        <v>0</v>
      </c>
    </row>
    <row r="11" spans="2:6" ht="36.75" customHeight="1" x14ac:dyDescent="0.2">
      <c r="B11" s="48" t="s">
        <v>52</v>
      </c>
      <c r="C11" s="38"/>
      <c r="D11" s="39"/>
      <c r="E11" s="39"/>
      <c r="F11" s="40"/>
    </row>
    <row r="12" spans="2:6" ht="21.75" customHeight="1" x14ac:dyDescent="0.2">
      <c r="B12" s="109" t="s">
        <v>1</v>
      </c>
      <c r="C12" s="41">
        <f>SUM(C11:C11)</f>
        <v>0</v>
      </c>
      <c r="D12" s="42">
        <v>0</v>
      </c>
      <c r="E12" s="42">
        <v>0</v>
      </c>
      <c r="F12" s="42">
        <v>0</v>
      </c>
    </row>
    <row r="13" spans="2:6" s="5" customFormat="1" ht="11.25" x14ac:dyDescent="0.2">
      <c r="B13" s="20" t="s">
        <v>60</v>
      </c>
      <c r="C13" s="43"/>
      <c r="D13" s="44"/>
      <c r="E13" s="44"/>
      <c r="F13" s="44"/>
    </row>
    <row r="14" spans="2:6" s="5" customFormat="1" ht="11.25" x14ac:dyDescent="0.2">
      <c r="B14" s="5" t="s">
        <v>61</v>
      </c>
      <c r="C14" s="45"/>
      <c r="D14" s="44"/>
      <c r="E14" s="44"/>
      <c r="F14" s="44"/>
    </row>
    <row r="15" spans="2:6" s="5" customFormat="1" ht="11.25" x14ac:dyDescent="0.2">
      <c r="B15" s="53" t="s">
        <v>54</v>
      </c>
      <c r="C15" s="53"/>
      <c r="D15" s="53"/>
      <c r="E15" s="53"/>
      <c r="F15" s="53"/>
    </row>
    <row r="16" spans="2:6" s="5" customFormat="1" ht="11.25" x14ac:dyDescent="0.2">
      <c r="B16" s="34" t="s">
        <v>47</v>
      </c>
      <c r="C16" s="34"/>
      <c r="D16" s="34"/>
      <c r="E16" s="34"/>
      <c r="F16" s="34"/>
    </row>
    <row r="17" spans="2:6" s="5" customFormat="1" ht="46.5" customHeight="1" x14ac:dyDescent="0.2">
      <c r="B17" s="67" t="s">
        <v>53</v>
      </c>
      <c r="C17" s="67"/>
      <c r="D17" s="67"/>
      <c r="E17" s="67"/>
      <c r="F17" s="67"/>
    </row>
    <row r="18" spans="2:6" s="5" customFormat="1" ht="39.75" customHeight="1" x14ac:dyDescent="0.2">
      <c r="B18" s="67" t="s">
        <v>48</v>
      </c>
      <c r="C18" s="67"/>
      <c r="D18" s="67"/>
      <c r="E18" s="67"/>
      <c r="F18" s="67"/>
    </row>
    <row r="19" spans="2:6" s="5" customFormat="1" ht="25.5" customHeight="1" x14ac:dyDescent="0.2">
      <c r="B19" s="67" t="s">
        <v>49</v>
      </c>
      <c r="C19" s="67"/>
      <c r="D19" s="67"/>
      <c r="E19" s="67"/>
      <c r="F19" s="67"/>
    </row>
    <row r="20" spans="2:6" x14ac:dyDescent="0.2">
      <c r="B20" s="46"/>
      <c r="C20" s="6"/>
      <c r="D20" s="35"/>
      <c r="E20" s="35"/>
      <c r="F20" s="35"/>
    </row>
    <row r="24" spans="2:6" x14ac:dyDescent="0.2">
      <c r="B24" s="8"/>
      <c r="C24" s="8"/>
      <c r="D24" s="8"/>
    </row>
  </sheetData>
  <mergeCells count="12">
    <mergeCell ref="B15:F15"/>
    <mergeCell ref="B17:F17"/>
    <mergeCell ref="B18:F18"/>
    <mergeCell ref="B19:F19"/>
    <mergeCell ref="B2:F3"/>
    <mergeCell ref="B4:F4"/>
    <mergeCell ref="B6:F6"/>
    <mergeCell ref="C7:D7"/>
    <mergeCell ref="E8:F8"/>
    <mergeCell ref="B9:B10"/>
    <mergeCell ref="C9:C10"/>
    <mergeCell ref="D9:F9"/>
  </mergeCells>
  <printOptions horizontalCentered="1" verticalCentered="1"/>
  <pageMargins left="0.51181102362204722" right="0.51181102362204722" top="0.78740157480314965" bottom="0.78740157480314965" header="0.31496062992125984" footer="0.31496062992125984"/>
  <pageSetup paperSize="9" scale="12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M30"/>
  <sheetViews>
    <sheetView showGridLines="0" tabSelected="1" zoomScale="85" zoomScaleNormal="85" zoomScaleSheetLayoutView="78" workbookViewId="0">
      <selection activeCell="C9" sqref="C9"/>
    </sheetView>
  </sheetViews>
  <sheetFormatPr defaultRowHeight="12.75" x14ac:dyDescent="0.2"/>
  <cols>
    <col min="1" max="1" width="9.140625" style="1"/>
    <col min="2" max="2" width="34.42578125" style="1" bestFit="1" customWidth="1"/>
    <col min="3" max="3" width="13.42578125" style="6" bestFit="1" customWidth="1"/>
    <col min="4" max="4" width="17" style="1" bestFit="1" customWidth="1"/>
    <col min="5" max="5" width="11.85546875" style="1" bestFit="1" customWidth="1"/>
    <col min="6" max="6" width="17" style="1" customWidth="1"/>
    <col min="7" max="7" width="14" style="1" customWidth="1"/>
    <col min="8" max="8" width="11.85546875" style="1" bestFit="1" customWidth="1"/>
    <col min="9" max="9" width="15.7109375" style="1" customWidth="1"/>
    <col min="10" max="10" width="13.42578125" style="1" bestFit="1" customWidth="1"/>
    <col min="11" max="11" width="14.7109375" style="1" bestFit="1" customWidth="1"/>
    <col min="12" max="12" width="11.85546875" style="1" bestFit="1" customWidth="1"/>
    <col min="13" max="13" width="17.28515625" style="1" customWidth="1"/>
    <col min="14" max="14" width="9.140625" style="1" customWidth="1"/>
    <col min="15" max="16384" width="9.140625" style="1"/>
  </cols>
  <sheetData>
    <row r="2" spans="2:13" ht="56.25" customHeight="1" x14ac:dyDescent="0.2">
      <c r="B2" s="77" t="s">
        <v>7</v>
      </c>
      <c r="C2" s="78"/>
      <c r="D2" s="78"/>
      <c r="E2" s="78"/>
      <c r="F2" s="78"/>
      <c r="G2" s="78"/>
      <c r="H2" s="78"/>
      <c r="I2" s="78"/>
      <c r="J2" s="78"/>
      <c r="K2" s="78"/>
      <c r="L2" s="78"/>
      <c r="M2" s="79"/>
    </row>
    <row r="3" spans="2:13" ht="14.25" x14ac:dyDescent="0.2">
      <c r="B3" s="91" t="s">
        <v>45</v>
      </c>
      <c r="C3" s="91"/>
      <c r="D3" s="91"/>
      <c r="E3" s="91"/>
      <c r="F3" s="91"/>
      <c r="G3" s="91"/>
      <c r="H3" s="91"/>
      <c r="I3" s="91"/>
      <c r="J3" s="92"/>
      <c r="K3" s="92"/>
      <c r="L3" s="92"/>
      <c r="M3" s="92"/>
    </row>
    <row r="4" spans="2:13" x14ac:dyDescent="0.2">
      <c r="B4" s="2"/>
      <c r="C4" s="1"/>
    </row>
    <row r="5" spans="2:13" ht="21.75" customHeight="1" x14ac:dyDescent="0.2">
      <c r="B5" s="81" t="s">
        <v>50</v>
      </c>
      <c r="C5" s="81"/>
      <c r="D5" s="81"/>
      <c r="E5" s="81"/>
      <c r="F5" s="81"/>
      <c r="G5" s="81"/>
      <c r="H5" s="81"/>
      <c r="I5" s="81"/>
      <c r="J5" s="81"/>
      <c r="K5" s="81"/>
      <c r="L5" s="81"/>
      <c r="M5" s="81"/>
    </row>
    <row r="6" spans="2:13" ht="21.75" customHeight="1" x14ac:dyDescent="0.2">
      <c r="B6" s="81" t="s">
        <v>55</v>
      </c>
      <c r="C6" s="81"/>
      <c r="D6" s="81"/>
      <c r="E6" s="81"/>
      <c r="F6" s="81"/>
      <c r="G6" s="81"/>
      <c r="H6" s="81"/>
      <c r="I6" s="81"/>
      <c r="J6" s="81"/>
      <c r="K6" s="81"/>
      <c r="L6" s="81"/>
      <c r="M6" s="81"/>
    </row>
    <row r="7" spans="2:13" x14ac:dyDescent="0.2">
      <c r="B7" s="9"/>
      <c r="C7" s="9"/>
      <c r="D7" s="9"/>
      <c r="E7" s="9"/>
      <c r="F7" s="9"/>
      <c r="G7" s="9"/>
      <c r="H7" s="9"/>
      <c r="I7" s="9"/>
      <c r="J7" s="9"/>
      <c r="K7" s="9"/>
      <c r="L7" s="28"/>
      <c r="M7" s="47" t="s">
        <v>56</v>
      </c>
    </row>
    <row r="8" spans="2:13" ht="26.25" customHeight="1" x14ac:dyDescent="0.2">
      <c r="B8" s="82" t="s">
        <v>28</v>
      </c>
      <c r="C8" s="82" t="s">
        <v>8</v>
      </c>
      <c r="D8" s="83"/>
      <c r="E8" s="83"/>
      <c r="F8" s="83"/>
      <c r="G8" s="83"/>
      <c r="H8" s="83"/>
      <c r="I8" s="83"/>
      <c r="J8" s="82" t="s">
        <v>3</v>
      </c>
      <c r="K8" s="83"/>
      <c r="L8" s="86" t="s">
        <v>20</v>
      </c>
      <c r="M8" s="84" t="s">
        <v>21</v>
      </c>
    </row>
    <row r="9" spans="2:13" ht="51" customHeight="1" thickBot="1" x14ac:dyDescent="0.25">
      <c r="B9" s="83"/>
      <c r="C9" s="25" t="s">
        <v>5</v>
      </c>
      <c r="D9" s="26" t="s">
        <v>9</v>
      </c>
      <c r="E9" s="26" t="s">
        <v>6</v>
      </c>
      <c r="F9" s="26" t="s">
        <v>4</v>
      </c>
      <c r="G9" s="26" t="s">
        <v>19</v>
      </c>
      <c r="H9" s="26" t="s">
        <v>23</v>
      </c>
      <c r="I9" s="26" t="s">
        <v>10</v>
      </c>
      <c r="J9" s="25" t="s">
        <v>5</v>
      </c>
      <c r="K9" s="26" t="s">
        <v>6</v>
      </c>
      <c r="L9" s="87"/>
      <c r="M9" s="85"/>
    </row>
    <row r="10" spans="2:13" ht="18" customHeight="1" thickTop="1" x14ac:dyDescent="0.2">
      <c r="B10" s="93" t="s">
        <v>29</v>
      </c>
      <c r="C10" s="29"/>
      <c r="D10" s="30">
        <v>1384578.7171270719</v>
      </c>
      <c r="E10" s="30"/>
      <c r="F10" s="30">
        <v>366011668.40000004</v>
      </c>
      <c r="G10" s="30">
        <v>5648129.3200000003</v>
      </c>
      <c r="H10" s="30"/>
      <c r="I10" s="30">
        <v>4719631.1700000027</v>
      </c>
      <c r="J10" s="31"/>
      <c r="K10" s="31">
        <v>291432.78999999998</v>
      </c>
      <c r="L10" s="31">
        <v>8626.6799999999948</v>
      </c>
      <c r="M10" s="30">
        <v>4516.2699999999977</v>
      </c>
    </row>
    <row r="11" spans="2:13" ht="18" customHeight="1" x14ac:dyDescent="0.2">
      <c r="B11" s="94" t="s">
        <v>30</v>
      </c>
      <c r="C11" s="29"/>
      <c r="D11" s="30">
        <v>292584631.36852002</v>
      </c>
      <c r="E11" s="30">
        <v>1640677.7486217804</v>
      </c>
      <c r="F11" s="30">
        <v>1372215844.9046233</v>
      </c>
      <c r="G11" s="30">
        <v>20120369.129999999</v>
      </c>
      <c r="H11" s="30">
        <v>1408572.2996632645</v>
      </c>
      <c r="I11" s="30">
        <v>410088083.98999912</v>
      </c>
      <c r="J11" s="31"/>
      <c r="K11" s="31">
        <v>209526318.73999351</v>
      </c>
      <c r="L11" s="31">
        <v>1010128.4200000037</v>
      </c>
      <c r="M11" s="30">
        <v>240242.9699999998</v>
      </c>
    </row>
    <row r="12" spans="2:13" ht="18" customHeight="1" x14ac:dyDescent="0.2">
      <c r="B12" s="94" t="s">
        <v>31</v>
      </c>
      <c r="C12" s="29"/>
      <c r="D12" s="30">
        <v>96836704.369146883</v>
      </c>
      <c r="E12" s="30"/>
      <c r="F12" s="30">
        <v>318670996.21999997</v>
      </c>
      <c r="G12" s="30">
        <v>1991861.76</v>
      </c>
      <c r="H12" s="30">
        <v>390631.90874554747</v>
      </c>
      <c r="I12" s="30">
        <v>29036774.250000022</v>
      </c>
      <c r="J12" s="31"/>
      <c r="K12" s="31">
        <v>1999949.13</v>
      </c>
      <c r="L12" s="31">
        <v>59063.209999999955</v>
      </c>
      <c r="M12" s="30">
        <v>40537.85</v>
      </c>
    </row>
    <row r="13" spans="2:13" ht="18" customHeight="1" x14ac:dyDescent="0.2">
      <c r="B13" s="94" t="s">
        <v>32</v>
      </c>
      <c r="C13" s="29"/>
      <c r="D13" s="30">
        <v>15473328.806535736</v>
      </c>
      <c r="E13" s="30"/>
      <c r="F13" s="30">
        <v>46357932.31000001</v>
      </c>
      <c r="G13" s="30">
        <v>13496.92</v>
      </c>
      <c r="H13" s="30"/>
      <c r="I13" s="30">
        <v>5699960.7800000068</v>
      </c>
      <c r="J13" s="31"/>
      <c r="K13" s="31">
        <v>354585.60000000009</v>
      </c>
      <c r="L13" s="31">
        <v>37013.899999999994</v>
      </c>
      <c r="M13" s="30">
        <v>1693086.0500000003</v>
      </c>
    </row>
    <row r="14" spans="2:13" ht="24" customHeight="1" x14ac:dyDescent="0.2">
      <c r="B14" s="94" t="s">
        <v>33</v>
      </c>
      <c r="C14" s="29">
        <v>65806.103999999992</v>
      </c>
      <c r="D14" s="30">
        <v>2339390.821133167</v>
      </c>
      <c r="E14" s="30"/>
      <c r="F14" s="30">
        <v>242475608.78999999</v>
      </c>
      <c r="G14" s="30">
        <v>5910644.1600000001</v>
      </c>
      <c r="H14" s="30"/>
      <c r="I14" s="30">
        <v>11195927.649999982</v>
      </c>
      <c r="J14" s="31"/>
      <c r="K14" s="31">
        <v>2684175.9299999983</v>
      </c>
      <c r="L14" s="31">
        <v>31048.059999999969</v>
      </c>
      <c r="M14" s="30">
        <v>2284.4100000000003</v>
      </c>
    </row>
    <row r="15" spans="2:13" ht="18" customHeight="1" x14ac:dyDescent="0.2">
      <c r="B15" s="94" t="s">
        <v>34</v>
      </c>
      <c r="C15" s="29"/>
      <c r="D15" s="30">
        <v>12547449.125961142</v>
      </c>
      <c r="E15" s="30"/>
      <c r="F15" s="30">
        <v>286402699.15000015</v>
      </c>
      <c r="G15" s="30">
        <v>10381545.26</v>
      </c>
      <c r="H15" s="30">
        <v>38438.673348712648</v>
      </c>
      <c r="I15" s="30">
        <v>20896533.310000058</v>
      </c>
      <c r="J15" s="31"/>
      <c r="K15" s="31">
        <v>725033.1599999998</v>
      </c>
      <c r="L15" s="31">
        <v>99706.840000000113</v>
      </c>
      <c r="M15" s="30">
        <v>20413.960000000028</v>
      </c>
    </row>
    <row r="16" spans="2:13" ht="18" customHeight="1" x14ac:dyDescent="0.2">
      <c r="B16" s="94" t="s">
        <v>35</v>
      </c>
      <c r="C16" s="29"/>
      <c r="D16" s="30">
        <v>1763549.5671756191</v>
      </c>
      <c r="E16" s="30"/>
      <c r="F16" s="30">
        <v>95232205.060000002</v>
      </c>
      <c r="G16" s="30">
        <v>459897.16</v>
      </c>
      <c r="H16" s="30"/>
      <c r="I16" s="30">
        <v>7138953.1399999931</v>
      </c>
      <c r="J16" s="31"/>
      <c r="K16" s="31">
        <v>453092.05</v>
      </c>
      <c r="L16" s="31">
        <v>41961.95999999997</v>
      </c>
      <c r="M16" s="30">
        <v>72499.25999999998</v>
      </c>
    </row>
    <row r="17" spans="2:13" ht="18" customHeight="1" x14ac:dyDescent="0.2">
      <c r="B17" s="94" t="s">
        <v>36</v>
      </c>
      <c r="C17" s="29"/>
      <c r="D17" s="30">
        <v>55207966.022816278</v>
      </c>
      <c r="E17" s="30"/>
      <c r="F17" s="30">
        <v>112554420.99999999</v>
      </c>
      <c r="G17" s="30">
        <v>24528.44</v>
      </c>
      <c r="H17" s="30"/>
      <c r="I17" s="30">
        <v>2611960.3199999994</v>
      </c>
      <c r="J17" s="31"/>
      <c r="K17" s="31">
        <v>124117.78000000001</v>
      </c>
      <c r="L17" s="31">
        <v>70586.090000000011</v>
      </c>
      <c r="M17" s="30">
        <v>7108.5499999999965</v>
      </c>
    </row>
    <row r="18" spans="2:13" ht="18" customHeight="1" x14ac:dyDescent="0.2">
      <c r="B18" s="94" t="s">
        <v>37</v>
      </c>
      <c r="C18" s="29"/>
      <c r="D18" s="30">
        <v>1363050.2019893001</v>
      </c>
      <c r="E18" s="30"/>
      <c r="F18" s="30">
        <v>1692445904.6800008</v>
      </c>
      <c r="G18" s="30">
        <v>9584734.9199999999</v>
      </c>
      <c r="H18" s="30"/>
      <c r="I18" s="30">
        <v>12985497.279999973</v>
      </c>
      <c r="J18" s="31"/>
      <c r="K18" s="31">
        <v>395196.74000000017</v>
      </c>
      <c r="L18" s="31">
        <v>64001.429999999971</v>
      </c>
      <c r="M18" s="30">
        <v>43810.140000000014</v>
      </c>
    </row>
    <row r="19" spans="2:13" ht="18" customHeight="1" x14ac:dyDescent="0.2">
      <c r="B19" s="94" t="s">
        <v>38</v>
      </c>
      <c r="C19" s="29"/>
      <c r="D19" s="30">
        <v>342095.96806208463</v>
      </c>
      <c r="E19" s="30"/>
      <c r="F19" s="30">
        <v>19970464.66</v>
      </c>
      <c r="G19" s="30"/>
      <c r="H19" s="30"/>
      <c r="I19" s="30">
        <v>3386427.86</v>
      </c>
      <c r="J19" s="31"/>
      <c r="K19" s="31">
        <v>290871.03999999998</v>
      </c>
      <c r="L19" s="31">
        <v>93133.160000000076</v>
      </c>
      <c r="M19" s="30">
        <v>5245.6799999999967</v>
      </c>
    </row>
    <row r="20" spans="2:13" ht="18" customHeight="1" x14ac:dyDescent="0.2">
      <c r="B20" s="94" t="s">
        <v>39</v>
      </c>
      <c r="C20" s="29">
        <v>13899479.93</v>
      </c>
      <c r="D20" s="30">
        <v>1924557.808191343</v>
      </c>
      <c r="E20" s="30"/>
      <c r="F20" s="30">
        <v>162382837.80000001</v>
      </c>
      <c r="G20" s="30">
        <v>435830.57</v>
      </c>
      <c r="H20" s="30"/>
      <c r="I20" s="30">
        <v>21158699.909999993</v>
      </c>
      <c r="J20" s="31"/>
      <c r="K20" s="31">
        <v>732567.93999999971</v>
      </c>
      <c r="L20" s="31">
        <v>26372.400000000001</v>
      </c>
      <c r="M20" s="30">
        <v>23664.509999999995</v>
      </c>
    </row>
    <row r="21" spans="2:13" ht="18" customHeight="1" x14ac:dyDescent="0.2">
      <c r="B21" s="94" t="s">
        <v>40</v>
      </c>
      <c r="C21" s="29"/>
      <c r="D21" s="30">
        <v>46638689.432302549</v>
      </c>
      <c r="E21" s="30"/>
      <c r="F21" s="30">
        <v>303595089.64999992</v>
      </c>
      <c r="G21" s="30">
        <v>6739767.3499999996</v>
      </c>
      <c r="H21" s="30"/>
      <c r="I21" s="30">
        <v>18773916.589999977</v>
      </c>
      <c r="J21" s="31"/>
      <c r="K21" s="31">
        <v>173886.55000000002</v>
      </c>
      <c r="L21" s="31">
        <v>132566.63</v>
      </c>
      <c r="M21" s="30">
        <v>31621.600000000002</v>
      </c>
    </row>
    <row r="22" spans="2:13" ht="18" customHeight="1" x14ac:dyDescent="0.2">
      <c r="B22" s="94" t="s">
        <v>41</v>
      </c>
      <c r="C22" s="32"/>
      <c r="D22" s="29">
        <v>687466.57270565978</v>
      </c>
      <c r="E22" s="29"/>
      <c r="F22" s="30">
        <v>374646909.17000014</v>
      </c>
      <c r="G22" s="30">
        <v>131284.56</v>
      </c>
      <c r="H22" s="30"/>
      <c r="I22" s="30">
        <v>15753690.110000022</v>
      </c>
      <c r="J22" s="31"/>
      <c r="K22" s="31">
        <v>707712.42</v>
      </c>
      <c r="L22" s="31">
        <v>102420.22999999992</v>
      </c>
      <c r="M22" s="30">
        <v>65106.300000000017</v>
      </c>
    </row>
    <row r="23" spans="2:13" ht="18" customHeight="1" x14ac:dyDescent="0.2">
      <c r="B23" s="95" t="s">
        <v>42</v>
      </c>
      <c r="C23" s="29"/>
      <c r="D23" s="30">
        <v>17112041.186224632</v>
      </c>
      <c r="E23" s="30"/>
      <c r="F23" s="30"/>
      <c r="G23" s="30"/>
      <c r="H23" s="30"/>
      <c r="I23" s="30">
        <v>4335223.2699999996</v>
      </c>
      <c r="J23" s="31">
        <v>35126367.510001153</v>
      </c>
      <c r="K23" s="31">
        <v>300484931.78000796</v>
      </c>
      <c r="L23" s="31"/>
      <c r="M23" s="30"/>
    </row>
    <row r="24" spans="2:13" s="4" customFormat="1" ht="18" customHeight="1" x14ac:dyDescent="0.2">
      <c r="B24" s="96" t="s">
        <v>11</v>
      </c>
      <c r="C24" s="3">
        <f>SUM(C10:C23)</f>
        <v>13965286.034</v>
      </c>
      <c r="D24" s="3">
        <f>SUM(D10:D23)</f>
        <v>546205499.96789157</v>
      </c>
      <c r="E24" s="3">
        <f>SUM(E10:E23)</f>
        <v>1640677.7486217804</v>
      </c>
      <c r="F24" s="3">
        <f>SUM(F10:F23)</f>
        <v>5392962581.7946234</v>
      </c>
      <c r="G24" s="3">
        <f t="shared" ref="G24:M24" si="0">SUM(G10:G23)</f>
        <v>61442089.550000004</v>
      </c>
      <c r="H24" s="3">
        <f>SUM(H10:H23)</f>
        <v>1837642.8817575248</v>
      </c>
      <c r="I24" s="3">
        <f t="shared" si="0"/>
        <v>567781279.62999916</v>
      </c>
      <c r="J24" s="3">
        <f t="shared" si="0"/>
        <v>35126367.510001153</v>
      </c>
      <c r="K24" s="3">
        <f>SUM(K10:K23)</f>
        <v>518943871.65000147</v>
      </c>
      <c r="L24" s="3">
        <f>SUM(L10:L23)</f>
        <v>1776629.0100000035</v>
      </c>
      <c r="M24" s="3">
        <f t="shared" si="0"/>
        <v>2250137.5499999998</v>
      </c>
    </row>
    <row r="25" spans="2:13" s="4" customFormat="1" ht="21" customHeight="1" x14ac:dyDescent="0.2">
      <c r="B25" s="97" t="s">
        <v>2</v>
      </c>
      <c r="C25" s="88"/>
      <c r="D25" s="88"/>
      <c r="E25" s="88"/>
      <c r="F25" s="88"/>
      <c r="G25" s="88"/>
      <c r="H25" s="88"/>
      <c r="I25" s="88"/>
      <c r="J25" s="89"/>
      <c r="K25" s="89"/>
      <c r="L25" s="90"/>
      <c r="M25" s="3">
        <f>SUM(C24:M24)</f>
        <v>7143932063.3268967</v>
      </c>
    </row>
    <row r="26" spans="2:13" s="9" customFormat="1" ht="15" customHeight="1" x14ac:dyDescent="0.2">
      <c r="B26" s="9" t="s">
        <v>62</v>
      </c>
      <c r="C26" s="28"/>
    </row>
    <row r="27" spans="2:13" s="9" customFormat="1" ht="16.5" customHeight="1" x14ac:dyDescent="0.2">
      <c r="B27" s="9" t="s">
        <v>63</v>
      </c>
      <c r="C27" s="28"/>
    </row>
    <row r="28" spans="2:13" s="9" customFormat="1" ht="15.75" customHeight="1" x14ac:dyDescent="0.2">
      <c r="B28" s="80" t="s">
        <v>64</v>
      </c>
      <c r="C28" s="80"/>
      <c r="D28" s="80"/>
      <c r="E28" s="80"/>
      <c r="F28" s="80"/>
      <c r="G28" s="80"/>
      <c r="H28" s="80"/>
      <c r="I28" s="80"/>
      <c r="J28" s="80"/>
      <c r="K28" s="80"/>
      <c r="L28" s="80"/>
      <c r="M28" s="80"/>
    </row>
    <row r="30" spans="2:13" x14ac:dyDescent="0.2">
      <c r="C30" s="7"/>
      <c r="D30" s="8"/>
      <c r="E30" s="8"/>
    </row>
  </sheetData>
  <mergeCells count="11">
    <mergeCell ref="B2:M2"/>
    <mergeCell ref="B28:M28"/>
    <mergeCell ref="B5:M5"/>
    <mergeCell ref="B8:B9"/>
    <mergeCell ref="C8:I8"/>
    <mergeCell ref="M8:M9"/>
    <mergeCell ref="J8:K8"/>
    <mergeCell ref="L8:L9"/>
    <mergeCell ref="B25:L25"/>
    <mergeCell ref="B3:M3"/>
    <mergeCell ref="B6:M6"/>
  </mergeCells>
  <phoneticPr fontId="22" type="noConversion"/>
  <printOptions horizontalCentered="1" verticalCentered="1"/>
  <pageMargins left="0" right="0" top="3.937007874015748E-2" bottom="0" header="0.35433070866141736" footer="0.23622047244094491"/>
  <pageSetup paperSize="9" scale="73" orientation="landscape"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Tabela1 Heterônomos</vt:lpstr>
      <vt:lpstr>Tab2 Novas Renúncias</vt:lpstr>
      <vt:lpstr>tab4 -Pré Exist Renúncia Reg</vt:lpstr>
      <vt:lpstr>'Tab2 Novas Renúncias'!Area_de_impressao</vt:lpstr>
      <vt:lpstr>'Tabela1 Heterônomos'!Area_de_impressao</vt:lpstr>
    </vt:vector>
  </TitlesOfParts>
  <Company>Nome da sua empresa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dc:creator>
  <cp:lastModifiedBy>Glenio Murta Siqueira</cp:lastModifiedBy>
  <cp:lastPrinted>2025-07-31T16:21:04Z</cp:lastPrinted>
  <dcterms:created xsi:type="dcterms:W3CDTF">2006-08-22T17:42:54Z</dcterms:created>
  <dcterms:modified xsi:type="dcterms:W3CDTF">2025-07-31T16:58:48Z</dcterms:modified>
</cp:coreProperties>
</file>